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КисА\!ОБЩИЕ ДОКУМЕНТЫ отдела\ОБРАЗОВАНИЕ\РЕМОНТЫ\РЕНОВАЦИЯ\"/>
    </mc:Choice>
  </mc:AlternateContent>
  <bookViews>
    <workbookView xWindow="0" yWindow="0" windowWidth="25530" windowHeight="12255"/>
  </bookViews>
  <sheets>
    <sheet name="сады26-27" sheetId="7" r:id="rId1"/>
    <sheet name="школы26-27 (2)" sheetId="8" r:id="rId2"/>
  </sheets>
  <calcPr calcId="152511"/>
</workbook>
</file>

<file path=xl/calcChain.xml><?xml version="1.0" encoding="utf-8"?>
<calcChain xmlns="http://schemas.openxmlformats.org/spreadsheetml/2006/main">
  <c r="G11" i="8" l="1"/>
  <c r="F5" i="8" l="1"/>
  <c r="G5" i="8"/>
  <c r="L13" i="8" l="1"/>
  <c r="E13" i="8"/>
  <c r="D13" i="8"/>
  <c r="F12" i="8"/>
  <c r="F11" i="8"/>
  <c r="G10" i="8"/>
  <c r="L9" i="8"/>
  <c r="K9" i="8"/>
  <c r="G9" i="8"/>
  <c r="F8" i="8"/>
  <c r="L7" i="8"/>
  <c r="K7" i="8"/>
  <c r="G7" i="8"/>
  <c r="K6" i="8"/>
  <c r="K13" i="8" s="1"/>
  <c r="J13" i="8"/>
  <c r="I5" i="8"/>
  <c r="I13" i="8" s="1"/>
  <c r="H5" i="8"/>
  <c r="H13" i="8" s="1"/>
  <c r="G13" i="8"/>
  <c r="F6" i="8" l="1"/>
  <c r="F13" i="8" s="1"/>
  <c r="E10" i="7"/>
  <c r="F10" i="7"/>
  <c r="G10" i="7"/>
  <c r="H10" i="7"/>
  <c r="I10" i="7"/>
  <c r="J10" i="7"/>
  <c r="K10" i="7"/>
  <c r="L10" i="7"/>
  <c r="D10" i="7"/>
  <c r="G9" i="7" l="1"/>
  <c r="F7" i="7" l="1"/>
  <c r="G6" i="7" l="1"/>
  <c r="G7" i="7"/>
  <c r="G5" i="7" l="1"/>
  <c r="G8" i="7" l="1"/>
</calcChain>
</file>

<file path=xl/sharedStrings.xml><?xml version="1.0" encoding="utf-8"?>
<sst xmlns="http://schemas.openxmlformats.org/spreadsheetml/2006/main" count="56" uniqueCount="36">
  <si>
    <t>№ п/п</t>
  </si>
  <si>
    <t>Сроки выполнения работ</t>
  </si>
  <si>
    <t>Наименование и местонахождение организации общего образования</t>
  </si>
  <si>
    <t>2025-2026</t>
  </si>
  <si>
    <t>Муниципальное общеобразовательное бюджетное учреждение «Волховская средняя общеобразовательная школа №6»</t>
  </si>
  <si>
    <t xml:space="preserve">Муниципальное бюджетное общеобразовательное учреждение «Гимназия» г. Выборг  </t>
  </si>
  <si>
    <t xml:space="preserve">Муниципальное бюджетное дошкольное образовательное №1 «Детский сад комбинированного вида г. Тосно» </t>
  </si>
  <si>
    <t xml:space="preserve">Муниципальное бюджетное общеобразовательное учреждение «Шлиссельбургская средняя общеобразовательная школа №1» </t>
  </si>
  <si>
    <t>Муниципальное бюджетное дошкольное образовательное учреждение «Детский сад №5 комбинированного вида», г. Луга</t>
  </si>
  <si>
    <t>Муниципальное бюджетное дошкольное образовательное учреждение «Детский сад №12 комбинированного вида», г. Волосово</t>
  </si>
  <si>
    <t>Муниципальное бюджетное дошкольное образовательное учреждение «Детский сад комбинированного вида №36», г. Кировск</t>
  </si>
  <si>
    <t>Муниципальное бюджетное дошкольное образовательное учреждение «Детский сад №23 комбинированного вида» г. Гатчина</t>
  </si>
  <si>
    <t>2026-2027</t>
  </si>
  <si>
    <t xml:space="preserve"> </t>
  </si>
  <si>
    <t>Муниципальное бюджетное общеобразовательное учреждение «Кировская гимназия имени Героя Советского Союза Султана Баймагамбетова»</t>
  </si>
  <si>
    <t>Муниципальное общеобразовательное учреждение «Русско-Высоцкая общеобразовательная школа» (здание начальной школы)</t>
  </si>
  <si>
    <t>Всего:</t>
  </si>
  <si>
    <t>Объем средств местного бюджета</t>
  </si>
  <si>
    <t>Стоимость оборудования</t>
  </si>
  <si>
    <t>Стоимость ремонтных работ</t>
  </si>
  <si>
    <t>Объем затрат на реновацию</t>
  </si>
  <si>
    <t>Всего на ремонт и оборудование</t>
  </si>
  <si>
    <t>Предоставление субсидии за счет средств областного бюджета</t>
  </si>
  <si>
    <t>2023 год</t>
  </si>
  <si>
    <t>2024 год</t>
  </si>
  <si>
    <t>2025 год</t>
  </si>
  <si>
    <t>2026 год</t>
  </si>
  <si>
    <t>2027 год</t>
  </si>
  <si>
    <t>Наименование и местонахождение организации дошкольного образования</t>
  </si>
  <si>
    <t xml:space="preserve">Муниципальное общеобразовательное учреждение «Русско-Высоцкая общеобразовательная школа» </t>
  </si>
  <si>
    <t>Реновация организаций дошкольного образования в 2026 - 2027 годах</t>
  </si>
  <si>
    <t>Реновация организаций общего образования в 2026-2027 гг</t>
  </si>
  <si>
    <t>2023-2026</t>
  </si>
  <si>
    <t>2025-2027</t>
  </si>
  <si>
    <t>Муниципальное общеобразовательное учреждение «Средняя общеобразовательная школа "Рахьинский центр образования» (Всеволожский район, гп. Рахья, ул. Севастьянова, д.1, лит.А)</t>
  </si>
  <si>
    <t>Муниципальное общеобразовательное учреждение «Гимназия» г. Кириши (Киришский р-н, г. Кириши, наб. Волховская, д.10)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</si>
</sst>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  <numFmt numFmtId="167" formatCode="_-* #,##0.0\ _₽_-;\-* #,##0.0\ _₽_-;_-* &quot;-&quot;?\ _₽_-;_-@_-"/>
    <numFmt numFmtId="168" formatCode="#,##0.00000"/>
    <numFmt numFmtId="169" formatCode="#,##0.000000"/>
  </numFmts>
  <fonts count="1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43" fontId="1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 wrapText="1"/>
    </xf>
    <xf numFmtId="4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right" vertical="top"/>
    </xf>
    <xf numFmtId="164" fontId="9" fillId="0" borderId="0" xfId="0" applyNumberFormat="1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vertical="top"/>
    </xf>
    <xf numFmtId="4" fontId="9" fillId="0" borderId="0" xfId="0" applyNumberFormat="1" applyFont="1" applyFill="1" applyAlignment="1">
      <alignment vertical="top"/>
    </xf>
    <xf numFmtId="2" fontId="9" fillId="0" borderId="0" xfId="0" applyNumberFormat="1" applyFont="1" applyFill="1" applyAlignment="1">
      <alignment vertical="top"/>
    </xf>
    <xf numFmtId="166" fontId="3" fillId="0" borderId="0" xfId="4" applyNumberFormat="1" applyFont="1" applyFill="1" applyBorder="1" applyAlignment="1">
      <alignment vertical="center"/>
    </xf>
    <xf numFmtId="166" fontId="3" fillId="0" borderId="0" xfId="4" applyNumberFormat="1" applyFont="1" applyFill="1" applyAlignment="1">
      <alignment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6" fontId="3" fillId="0" borderId="11" xfId="4" applyNumberFormat="1" applyFont="1" applyFill="1" applyBorder="1" applyAlignment="1">
      <alignment vertical="center"/>
    </xf>
    <xf numFmtId="166" fontId="3" fillId="0" borderId="12" xfId="4" applyNumberFormat="1" applyFont="1" applyFill="1" applyBorder="1" applyAlignment="1">
      <alignment vertical="center"/>
    </xf>
    <xf numFmtId="166" fontId="3" fillId="0" borderId="12" xfId="4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7" fontId="10" fillId="0" borderId="1" xfId="4" applyNumberFormat="1" applyFont="1" applyFill="1" applyBorder="1" applyAlignment="1">
      <alignment horizontal="right" vertical="center" wrapText="1"/>
    </xf>
    <xf numFmtId="167" fontId="10" fillId="0" borderId="2" xfId="4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7" fontId="14" fillId="0" borderId="1" xfId="4" applyNumberFormat="1" applyFont="1" applyFill="1" applyBorder="1" applyAlignment="1">
      <alignment horizontal="right" vertical="center" wrapText="1"/>
    </xf>
    <xf numFmtId="167" fontId="10" fillId="0" borderId="10" xfId="4" applyNumberFormat="1" applyFont="1" applyFill="1" applyBorder="1" applyAlignment="1">
      <alignment horizontal="right" vertical="center" wrapText="1"/>
    </xf>
    <xf numFmtId="167" fontId="10" fillId="0" borderId="16" xfId="4" applyNumberFormat="1" applyFont="1" applyFill="1" applyBorder="1" applyAlignment="1">
      <alignment horizontal="right" vertical="center" wrapText="1"/>
    </xf>
    <xf numFmtId="167" fontId="12" fillId="0" borderId="12" xfId="4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Alignment="1">
      <alignment horizontal="right" vertical="top"/>
    </xf>
    <xf numFmtId="168" fontId="4" fillId="0" borderId="0" xfId="0" applyNumberFormat="1" applyFont="1" applyFill="1" applyAlignment="1">
      <alignment vertical="top"/>
    </xf>
    <xf numFmtId="169" fontId="9" fillId="0" borderId="0" xfId="0" applyNumberFormat="1" applyFont="1" applyFill="1" applyAlignment="1">
      <alignment horizontal="right" vertical="top"/>
    </xf>
    <xf numFmtId="169" fontId="9" fillId="0" borderId="0" xfId="0" applyNumberFormat="1" applyFont="1" applyFill="1" applyAlignment="1">
      <alignment vertical="top"/>
    </xf>
    <xf numFmtId="0" fontId="9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67" fontId="10" fillId="0" borderId="3" xfId="4" applyNumberFormat="1" applyFont="1" applyFill="1" applyBorder="1" applyAlignment="1">
      <alignment horizontal="right" vertical="center" wrapText="1"/>
    </xf>
    <xf numFmtId="167" fontId="14" fillId="0" borderId="3" xfId="4" applyNumberFormat="1" applyFont="1" applyFill="1" applyBorder="1" applyAlignment="1">
      <alignment horizontal="right" vertical="center" wrapText="1"/>
    </xf>
    <xf numFmtId="167" fontId="10" fillId="0" borderId="15" xfId="4" applyNumberFormat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center" vertical="center"/>
    </xf>
    <xf numFmtId="167" fontId="14" fillId="0" borderId="2" xfId="4" applyNumberFormat="1" applyFont="1" applyFill="1" applyBorder="1" applyAlignment="1">
      <alignment horizontal="right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7" fontId="10" fillId="0" borderId="18" xfId="4" applyNumberFormat="1" applyFont="1" applyFill="1" applyBorder="1" applyAlignment="1">
      <alignment horizontal="right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4"/>
  <sheetViews>
    <sheetView tabSelected="1" zoomScale="70" zoomScaleNormal="70" workbookViewId="0">
      <pane ySplit="1" topLeftCell="A2" activePane="bottomLeft" state="frozen"/>
      <selection activeCell="L17" sqref="L17"/>
      <selection pane="bottomLeft" activeCell="F9" sqref="F9"/>
    </sheetView>
  </sheetViews>
  <sheetFormatPr defaultColWidth="8.75" defaultRowHeight="11.25" x14ac:dyDescent="0.25"/>
  <cols>
    <col min="1" max="1" width="6.125" style="1" customWidth="1"/>
    <col min="2" max="2" width="100.625" style="1" customWidth="1"/>
    <col min="3" max="3" width="17.5" style="2" customWidth="1"/>
    <col min="4" max="4" width="18.375" style="3" bestFit="1" customWidth="1"/>
    <col min="5" max="5" width="16.5" style="4" bestFit="1" customWidth="1"/>
    <col min="6" max="6" width="17.5" style="1" customWidth="1"/>
    <col min="7" max="7" width="16.25" style="4" customWidth="1"/>
    <col min="8" max="8" width="13.75" style="5" customWidth="1"/>
    <col min="9" max="11" width="13.75" style="1" customWidth="1"/>
    <col min="12" max="12" width="17.625" style="1" bestFit="1" customWidth="1"/>
    <col min="13" max="16384" width="8.75" style="1"/>
  </cols>
  <sheetData>
    <row r="1" spans="1:12" ht="39" customHeight="1" thickBot="1" x14ac:dyDescent="0.3">
      <c r="A1" s="51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43.5" customHeight="1" x14ac:dyDescent="0.25">
      <c r="A2" s="58" t="s">
        <v>0</v>
      </c>
      <c r="B2" s="53" t="s">
        <v>28</v>
      </c>
      <c r="C2" s="53" t="s">
        <v>1</v>
      </c>
      <c r="D2" s="53" t="s">
        <v>20</v>
      </c>
      <c r="E2" s="53"/>
      <c r="F2" s="53"/>
      <c r="G2" s="56" t="s">
        <v>17</v>
      </c>
      <c r="H2" s="53" t="s">
        <v>22</v>
      </c>
      <c r="I2" s="53"/>
      <c r="J2" s="53"/>
      <c r="K2" s="53"/>
      <c r="L2" s="55"/>
    </row>
    <row r="3" spans="1:12" ht="56.25" x14ac:dyDescent="0.25">
      <c r="A3" s="59"/>
      <c r="B3" s="54"/>
      <c r="C3" s="54"/>
      <c r="D3" s="33" t="s">
        <v>19</v>
      </c>
      <c r="E3" s="33" t="s">
        <v>18</v>
      </c>
      <c r="F3" s="33" t="s">
        <v>21</v>
      </c>
      <c r="G3" s="57"/>
      <c r="H3" s="33" t="s">
        <v>23</v>
      </c>
      <c r="I3" s="33" t="s">
        <v>24</v>
      </c>
      <c r="J3" s="33" t="s">
        <v>25</v>
      </c>
      <c r="K3" s="33" t="s">
        <v>26</v>
      </c>
      <c r="L3" s="21" t="s">
        <v>27</v>
      </c>
    </row>
    <row r="4" spans="1:12" ht="12.75" thickBot="1" x14ac:dyDescent="0.3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8">
        <v>12</v>
      </c>
    </row>
    <row r="5" spans="1:12" ht="42" customHeight="1" x14ac:dyDescent="0.25">
      <c r="A5" s="29">
        <v>1</v>
      </c>
      <c r="B5" s="30" t="s">
        <v>10</v>
      </c>
      <c r="C5" s="11">
        <v>2026</v>
      </c>
      <c r="D5" s="31">
        <v>57688.545454545463</v>
      </c>
      <c r="E5" s="31">
        <v>5768.8545454545465</v>
      </c>
      <c r="F5" s="34">
        <v>63457.4</v>
      </c>
      <c r="G5" s="31">
        <f t="shared" ref="G5:G8" si="0">F5-H5-I5-J5-K5-L5</f>
        <v>7614.9000000000015</v>
      </c>
      <c r="H5" s="31"/>
      <c r="I5" s="31"/>
      <c r="J5" s="31"/>
      <c r="K5" s="31">
        <v>55842.5</v>
      </c>
      <c r="L5" s="35"/>
    </row>
    <row r="6" spans="1:12" ht="42" customHeight="1" x14ac:dyDescent="0.25">
      <c r="A6" s="29">
        <v>2</v>
      </c>
      <c r="B6" s="30" t="s">
        <v>6</v>
      </c>
      <c r="C6" s="11">
        <v>2026</v>
      </c>
      <c r="D6" s="31">
        <v>69665.636363636368</v>
      </c>
      <c r="E6" s="31">
        <v>6966.5636363636368</v>
      </c>
      <c r="F6" s="34">
        <v>76632.2</v>
      </c>
      <c r="G6" s="31">
        <f t="shared" si="0"/>
        <v>7663.1999999999971</v>
      </c>
      <c r="H6" s="31"/>
      <c r="I6" s="31"/>
      <c r="J6" s="31"/>
      <c r="K6" s="31">
        <v>68969</v>
      </c>
      <c r="L6" s="35"/>
    </row>
    <row r="7" spans="1:12" ht="42" customHeight="1" x14ac:dyDescent="0.25">
      <c r="A7" s="29">
        <v>3</v>
      </c>
      <c r="B7" s="30" t="s">
        <v>9</v>
      </c>
      <c r="C7" s="11" t="s">
        <v>12</v>
      </c>
      <c r="D7" s="31">
        <v>124852.33818000001</v>
      </c>
      <c r="E7" s="31">
        <v>12485.233818000001</v>
      </c>
      <c r="F7" s="34">
        <f>D7+E7</f>
        <v>137337.571998</v>
      </c>
      <c r="G7" s="31">
        <f t="shared" si="0"/>
        <v>15107.185998000001</v>
      </c>
      <c r="H7" s="31"/>
      <c r="I7" s="31"/>
      <c r="J7" s="31"/>
      <c r="K7" s="31">
        <v>40000</v>
      </c>
      <c r="L7" s="35">
        <v>82230.385999999999</v>
      </c>
    </row>
    <row r="8" spans="1:12" ht="42" customHeight="1" x14ac:dyDescent="0.25">
      <c r="A8" s="29">
        <v>4</v>
      </c>
      <c r="B8" s="30" t="s">
        <v>8</v>
      </c>
      <c r="C8" s="11" t="s">
        <v>12</v>
      </c>
      <c r="D8" s="31">
        <v>91383.000000000015</v>
      </c>
      <c r="E8" s="31">
        <v>9138.3000000000011</v>
      </c>
      <c r="F8" s="34">
        <v>100521.3</v>
      </c>
      <c r="G8" s="31">
        <f t="shared" si="0"/>
        <v>10052.088000000003</v>
      </c>
      <c r="H8" s="31"/>
      <c r="I8" s="31"/>
      <c r="J8" s="31"/>
      <c r="K8" s="31">
        <v>38188.5</v>
      </c>
      <c r="L8" s="35">
        <v>52280.712</v>
      </c>
    </row>
    <row r="9" spans="1:12" ht="42" customHeight="1" x14ac:dyDescent="0.25">
      <c r="A9" s="29">
        <v>5</v>
      </c>
      <c r="B9" s="30" t="s">
        <v>11</v>
      </c>
      <c r="C9" s="11" t="s">
        <v>12</v>
      </c>
      <c r="D9" s="31">
        <v>83600.181818181823</v>
      </c>
      <c r="E9" s="31">
        <v>8360.0181818181827</v>
      </c>
      <c r="F9" s="34">
        <v>91960.2</v>
      </c>
      <c r="G9" s="31">
        <f>F9-H9-I9-J9-K9-L9</f>
        <v>4598.0999999999985</v>
      </c>
      <c r="H9" s="31"/>
      <c r="I9" s="31"/>
      <c r="J9" s="31"/>
      <c r="K9" s="31">
        <v>30000</v>
      </c>
      <c r="L9" s="35">
        <v>57362.1</v>
      </c>
    </row>
    <row r="10" spans="1:12" ht="19.5" thickBot="1" x14ac:dyDescent="0.3">
      <c r="A10" s="23"/>
      <c r="B10" s="24" t="s">
        <v>16</v>
      </c>
      <c r="C10" s="25"/>
      <c r="D10" s="37">
        <f>SUM(D5:D9)</f>
        <v>427189.70181636367</v>
      </c>
      <c r="E10" s="37">
        <f t="shared" ref="E10:L10" si="1">SUM(E5:E9)</f>
        <v>42718.970181636367</v>
      </c>
      <c r="F10" s="37">
        <f t="shared" si="1"/>
        <v>469908.67199800001</v>
      </c>
      <c r="G10" s="37">
        <f t="shared" si="1"/>
        <v>45035.473998000001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233000</v>
      </c>
      <c r="L10" s="37">
        <f t="shared" si="1"/>
        <v>191873.198</v>
      </c>
    </row>
    <row r="12" spans="1:12" x14ac:dyDescent="0.25">
      <c r="D12" s="39"/>
      <c r="E12" s="40"/>
    </row>
    <row r="14" spans="1:12" x14ac:dyDescent="0.25">
      <c r="D14" s="39"/>
      <c r="E14" s="39"/>
    </row>
  </sheetData>
  <mergeCells count="7">
    <mergeCell ref="A1:L1"/>
    <mergeCell ref="H2:L2"/>
    <mergeCell ref="A2:A3"/>
    <mergeCell ref="B2:B3"/>
    <mergeCell ref="C2:C3"/>
    <mergeCell ref="D2:F2"/>
    <mergeCell ref="G2:G3"/>
  </mergeCells>
  <printOptions horizontalCentered="1"/>
  <pageMargins left="0" right="0" top="0.41" bottom="0.34" header="0.16" footer="0.16"/>
  <pageSetup paperSize="9" scale="51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7"/>
  <sheetViews>
    <sheetView zoomScale="70" zoomScaleNormal="70" workbookViewId="0">
      <selection activeCell="J10" sqref="J10"/>
    </sheetView>
  </sheetViews>
  <sheetFormatPr defaultColWidth="8.75" defaultRowHeight="15.75" x14ac:dyDescent="0.25"/>
  <cols>
    <col min="1" max="1" width="6.125" style="7" customWidth="1"/>
    <col min="2" max="2" width="93.375" style="7" customWidth="1"/>
    <col min="3" max="3" width="14.75" style="8" customWidth="1"/>
    <col min="4" max="4" width="18.25" style="13" customWidth="1"/>
    <col min="5" max="5" width="21.25" style="17" customWidth="1"/>
    <col min="6" max="6" width="18.875" style="7" customWidth="1"/>
    <col min="7" max="7" width="17.625" style="17" bestFit="1" customWidth="1"/>
    <col min="8" max="8" width="16.75" style="16" customWidth="1"/>
    <col min="9" max="12" width="16.75" style="7" customWidth="1"/>
    <col min="13" max="16" width="8.75" style="7"/>
    <col min="17" max="17" width="11.25" style="7" bestFit="1" customWidth="1"/>
    <col min="18" max="16384" width="8.75" style="7"/>
  </cols>
  <sheetData>
    <row r="1" spans="1:19" ht="35.25" customHeight="1" thickBot="1" x14ac:dyDescent="0.3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9" s="8" customFormat="1" ht="27.75" customHeight="1" x14ac:dyDescent="0.25">
      <c r="A2" s="58" t="s">
        <v>0</v>
      </c>
      <c r="B2" s="53" t="s">
        <v>2</v>
      </c>
      <c r="C2" s="53" t="s">
        <v>1</v>
      </c>
      <c r="D2" s="53" t="s">
        <v>20</v>
      </c>
      <c r="E2" s="53"/>
      <c r="F2" s="53"/>
      <c r="G2" s="56" t="s">
        <v>17</v>
      </c>
      <c r="H2" s="53" t="s">
        <v>22</v>
      </c>
      <c r="I2" s="53"/>
      <c r="J2" s="53"/>
      <c r="K2" s="53"/>
      <c r="L2" s="55"/>
    </row>
    <row r="3" spans="1:19" s="8" customFormat="1" ht="58.5" customHeight="1" x14ac:dyDescent="0.25">
      <c r="A3" s="59"/>
      <c r="B3" s="54"/>
      <c r="C3" s="54"/>
      <c r="D3" s="38" t="s">
        <v>19</v>
      </c>
      <c r="E3" s="38" t="s">
        <v>18</v>
      </c>
      <c r="F3" s="38" t="s">
        <v>21</v>
      </c>
      <c r="G3" s="57"/>
      <c r="H3" s="38" t="s">
        <v>23</v>
      </c>
      <c r="I3" s="38" t="s">
        <v>24</v>
      </c>
      <c r="J3" s="38" t="s">
        <v>25</v>
      </c>
      <c r="K3" s="38" t="s">
        <v>26</v>
      </c>
      <c r="L3" s="21" t="s">
        <v>27</v>
      </c>
    </row>
    <row r="4" spans="1:19" s="8" customFormat="1" ht="16.5" thickBot="1" x14ac:dyDescent="0.3">
      <c r="A4" s="26">
        <v>1</v>
      </c>
      <c r="B4" s="27">
        <v>2</v>
      </c>
      <c r="C4" s="27">
        <v>3</v>
      </c>
      <c r="D4" s="27">
        <v>4</v>
      </c>
      <c r="E4" s="27">
        <v>5</v>
      </c>
      <c r="F4" s="27">
        <v>6</v>
      </c>
      <c r="G4" s="27">
        <v>7</v>
      </c>
      <c r="H4" s="27">
        <v>8</v>
      </c>
      <c r="I4" s="27">
        <v>9</v>
      </c>
      <c r="J4" s="27">
        <v>10</v>
      </c>
      <c r="K4" s="27">
        <v>11</v>
      </c>
      <c r="L4" s="28">
        <v>12</v>
      </c>
    </row>
    <row r="5" spans="1:19" s="8" customFormat="1" ht="39.75" customHeight="1" x14ac:dyDescent="0.25">
      <c r="A5" s="43">
        <v>1</v>
      </c>
      <c r="B5" s="44" t="s">
        <v>5</v>
      </c>
      <c r="C5" s="45" t="s">
        <v>32</v>
      </c>
      <c r="D5" s="46">
        <v>110302.3636337842</v>
      </c>
      <c r="E5" s="46">
        <v>11030.236363378421</v>
      </c>
      <c r="F5" s="47">
        <f>SUM(G5:K5)</f>
        <v>121332.6</v>
      </c>
      <c r="G5" s="46">
        <f>49.5+9887.6+3349.5</f>
        <v>13286.6</v>
      </c>
      <c r="H5" s="46">
        <f>27100.5</f>
        <v>27100.5</v>
      </c>
      <c r="I5" s="46">
        <f>80000</f>
        <v>80000</v>
      </c>
      <c r="J5" s="46">
        <v>445.5</v>
      </c>
      <c r="K5" s="46">
        <v>500</v>
      </c>
      <c r="L5" s="48"/>
    </row>
    <row r="6" spans="1:19" s="8" customFormat="1" ht="39.75" customHeight="1" x14ac:dyDescent="0.25">
      <c r="A6" s="22">
        <v>2</v>
      </c>
      <c r="B6" s="6" t="s">
        <v>29</v>
      </c>
      <c r="C6" s="12" t="s">
        <v>3</v>
      </c>
      <c r="D6" s="31">
        <v>202513.81817708237</v>
      </c>
      <c r="E6" s="46">
        <v>20251.381817708239</v>
      </c>
      <c r="F6" s="34">
        <f>G6+J6+K6</f>
        <v>222765.2</v>
      </c>
      <c r="G6" s="31">
        <v>24201.599999999999</v>
      </c>
      <c r="H6" s="31"/>
      <c r="I6" s="31"/>
      <c r="J6" s="31">
        <v>27231.1</v>
      </c>
      <c r="K6" s="31">
        <f>171332.5</f>
        <v>171332.5</v>
      </c>
      <c r="L6" s="35"/>
      <c r="M6" s="9"/>
      <c r="N6" s="9"/>
      <c r="O6" s="9"/>
      <c r="P6" s="9"/>
      <c r="Q6" s="9"/>
      <c r="R6" s="9"/>
      <c r="S6" s="9"/>
    </row>
    <row r="7" spans="1:19" ht="39.75" customHeight="1" x14ac:dyDescent="0.25">
      <c r="A7" s="29">
        <v>3</v>
      </c>
      <c r="B7" s="30" t="s">
        <v>4</v>
      </c>
      <c r="C7" s="11" t="s">
        <v>12</v>
      </c>
      <c r="D7" s="31">
        <v>290859.7272659255</v>
      </c>
      <c r="E7" s="31">
        <v>29085.97272659255</v>
      </c>
      <c r="F7" s="34">
        <v>319945.7</v>
      </c>
      <c r="G7" s="31">
        <f t="shared" ref="G7:G10" si="0">F7-H7-I7-J7-K7-L7</f>
        <v>38076.993000000017</v>
      </c>
      <c r="H7" s="31"/>
      <c r="I7" s="31"/>
      <c r="J7" s="31"/>
      <c r="K7" s="31">
        <f>28167.5</f>
        <v>28167.5</v>
      </c>
      <c r="L7" s="35">
        <f>253701.207</f>
        <v>253701.20699999999</v>
      </c>
      <c r="M7" s="10"/>
      <c r="N7" s="10"/>
      <c r="O7" s="10"/>
      <c r="P7" s="10"/>
      <c r="Q7" s="10"/>
      <c r="R7" s="10"/>
      <c r="S7" s="10"/>
    </row>
    <row r="8" spans="1:19" ht="39.75" customHeight="1" x14ac:dyDescent="0.25">
      <c r="A8" s="29">
        <v>4</v>
      </c>
      <c r="B8" s="30" t="s">
        <v>35</v>
      </c>
      <c r="C8" s="11" t="s">
        <v>12</v>
      </c>
      <c r="D8" s="32">
        <v>224982.63635837514</v>
      </c>
      <c r="E8" s="31">
        <v>22498.263635837517</v>
      </c>
      <c r="F8" s="50">
        <f>G8+K8+L8</f>
        <v>247480.9</v>
      </c>
      <c r="G8" s="32">
        <v>26788.9</v>
      </c>
      <c r="H8" s="32"/>
      <c r="I8" s="32"/>
      <c r="J8" s="32"/>
      <c r="K8" s="31">
        <v>43000</v>
      </c>
      <c r="L8" s="31">
        <v>177692</v>
      </c>
      <c r="M8" s="10"/>
      <c r="N8" s="10"/>
      <c r="O8" s="10"/>
      <c r="P8" s="10"/>
      <c r="Q8" s="10"/>
      <c r="R8" s="10"/>
      <c r="S8" s="10"/>
    </row>
    <row r="9" spans="1:19" ht="39.75" customHeight="1" x14ac:dyDescent="0.25">
      <c r="A9" s="29">
        <v>5</v>
      </c>
      <c r="B9" s="30" t="s">
        <v>7</v>
      </c>
      <c r="C9" s="11" t="s">
        <v>12</v>
      </c>
      <c r="D9" s="31">
        <v>197346.36363174868</v>
      </c>
      <c r="E9" s="31">
        <v>19734.636363174868</v>
      </c>
      <c r="F9" s="34">
        <v>217081</v>
      </c>
      <c r="G9" s="31">
        <f t="shared" si="0"/>
        <v>26788.803</v>
      </c>
      <c r="H9" s="31"/>
      <c r="I9" s="31"/>
      <c r="J9" s="31"/>
      <c r="K9" s="31">
        <f>80000</f>
        <v>80000</v>
      </c>
      <c r="L9" s="35">
        <f>110292.197</f>
        <v>110292.197</v>
      </c>
      <c r="M9" s="10"/>
      <c r="N9" s="10"/>
      <c r="O9" s="10"/>
      <c r="P9" s="10"/>
      <c r="Q9" s="10"/>
      <c r="R9" s="10"/>
      <c r="S9" s="10"/>
    </row>
    <row r="10" spans="1:19" ht="39.75" customHeight="1" x14ac:dyDescent="0.25">
      <c r="A10" s="29">
        <v>6</v>
      </c>
      <c r="B10" s="30" t="s">
        <v>15</v>
      </c>
      <c r="C10" s="11">
        <v>2026</v>
      </c>
      <c r="D10" s="31">
        <v>67908.363634775596</v>
      </c>
      <c r="E10" s="31">
        <v>6790.8363634775596</v>
      </c>
      <c r="F10" s="34">
        <v>74699.199999999997</v>
      </c>
      <c r="G10" s="31">
        <f t="shared" si="0"/>
        <v>8216.9159300000028</v>
      </c>
      <c r="H10" s="31"/>
      <c r="I10" s="31"/>
      <c r="J10" s="31"/>
      <c r="K10" s="31">
        <v>66482.284069999994</v>
      </c>
      <c r="L10" s="60"/>
      <c r="M10" s="10"/>
      <c r="N10" s="10"/>
      <c r="O10" s="10"/>
      <c r="P10" s="10"/>
      <c r="Q10" s="10"/>
      <c r="R10" s="10"/>
      <c r="S10" s="10"/>
    </row>
    <row r="11" spans="1:19" ht="39.75" customHeight="1" x14ac:dyDescent="0.25">
      <c r="A11" s="29">
        <v>7</v>
      </c>
      <c r="B11" s="30" t="s">
        <v>14</v>
      </c>
      <c r="C11" s="11" t="s">
        <v>33</v>
      </c>
      <c r="D11" s="31">
        <v>231437.72726731503</v>
      </c>
      <c r="E11" s="46">
        <v>23143.772726731506</v>
      </c>
      <c r="F11" s="34">
        <f>G11+J11+K11+L11</f>
        <v>254581.49999999997</v>
      </c>
      <c r="G11" s="31">
        <f>7275.3+22651.2</f>
        <v>29926.5</v>
      </c>
      <c r="H11" s="31"/>
      <c r="I11" s="31"/>
      <c r="J11" s="31">
        <v>58864.7</v>
      </c>
      <c r="K11" s="31">
        <v>160087.9</v>
      </c>
      <c r="L11" s="35">
        <v>5702.4</v>
      </c>
      <c r="M11" s="10"/>
      <c r="N11" s="10"/>
      <c r="O11" s="10"/>
      <c r="P11" s="10"/>
      <c r="Q11" s="10"/>
      <c r="R11" s="10"/>
      <c r="S11" s="10"/>
    </row>
    <row r="12" spans="1:19" ht="63" customHeight="1" x14ac:dyDescent="0.25">
      <c r="A12" s="49">
        <v>8</v>
      </c>
      <c r="B12" s="30" t="s">
        <v>34</v>
      </c>
      <c r="C12" s="11" t="s">
        <v>12</v>
      </c>
      <c r="D12" s="32">
        <v>117361.72726998277</v>
      </c>
      <c r="E12" s="31">
        <v>11736.172726998278</v>
      </c>
      <c r="F12" s="50">
        <f>G12+K12</f>
        <v>129097.90000000001</v>
      </c>
      <c r="G12" s="32">
        <v>30909.8</v>
      </c>
      <c r="H12" s="32"/>
      <c r="I12" s="32"/>
      <c r="J12" s="32"/>
      <c r="K12" s="31">
        <v>98188.1</v>
      </c>
      <c r="L12" s="36"/>
      <c r="M12" s="10"/>
      <c r="N12" s="10"/>
      <c r="O12" s="10"/>
      <c r="P12" s="10"/>
      <c r="Q12" s="10"/>
      <c r="R12" s="10"/>
      <c r="S12" s="10"/>
    </row>
    <row r="13" spans="1:19" s="20" customFormat="1" ht="30" customHeight="1" thickBot="1" x14ac:dyDescent="0.3">
      <c r="A13" s="23"/>
      <c r="B13" s="24" t="s">
        <v>16</v>
      </c>
      <c r="C13" s="25"/>
      <c r="D13" s="37">
        <f>SUM(D5:D12)</f>
        <v>1442712.7272389892</v>
      </c>
      <c r="E13" s="37">
        <f t="shared" ref="E13:L13" si="1">SUM(E5:E12)</f>
        <v>144271.27272389893</v>
      </c>
      <c r="F13" s="37">
        <f t="shared" si="1"/>
        <v>1586983.9999999998</v>
      </c>
      <c r="G13" s="37">
        <f t="shared" si="1"/>
        <v>198196.11193000001</v>
      </c>
      <c r="H13" s="37">
        <f t="shared" si="1"/>
        <v>27100.5</v>
      </c>
      <c r="I13" s="37">
        <f t="shared" si="1"/>
        <v>80000</v>
      </c>
      <c r="J13" s="37">
        <f t="shared" si="1"/>
        <v>86541.299999999988</v>
      </c>
      <c r="K13" s="37">
        <f t="shared" si="1"/>
        <v>647758.28406999994</v>
      </c>
      <c r="L13" s="37">
        <f t="shared" si="1"/>
        <v>547387.804</v>
      </c>
      <c r="M13" s="19"/>
      <c r="N13" s="19"/>
      <c r="O13" s="19"/>
      <c r="P13" s="19"/>
      <c r="Q13" s="19"/>
      <c r="R13" s="19"/>
      <c r="S13" s="19"/>
    </row>
    <row r="14" spans="1:19" x14ac:dyDescent="0.25">
      <c r="E14" s="14"/>
      <c r="F14" s="15"/>
      <c r="G14" s="15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D15" s="41"/>
      <c r="E15" s="42"/>
      <c r="F15" s="14"/>
      <c r="G15" s="15"/>
    </row>
    <row r="16" spans="1:19" x14ac:dyDescent="0.25">
      <c r="E16" s="7"/>
      <c r="F16" s="17"/>
      <c r="G16" s="15"/>
    </row>
    <row r="17" spans="2:7" x14ac:dyDescent="0.25">
      <c r="E17" s="7"/>
      <c r="F17" s="17"/>
      <c r="G17" s="7"/>
    </row>
    <row r="18" spans="2:7" x14ac:dyDescent="0.25">
      <c r="E18" s="14"/>
      <c r="F18" s="14"/>
    </row>
    <row r="19" spans="2:7" x14ac:dyDescent="0.25">
      <c r="E19" s="14"/>
      <c r="F19" s="14"/>
    </row>
    <row r="20" spans="2:7" x14ac:dyDescent="0.25">
      <c r="E20" s="18"/>
      <c r="F20" s="14"/>
    </row>
    <row r="21" spans="2:7" x14ac:dyDescent="0.25">
      <c r="E21" s="7"/>
      <c r="F21" s="17"/>
      <c r="G21" s="15"/>
    </row>
    <row r="27" spans="2:7" x14ac:dyDescent="0.25">
      <c r="B27" s="7" t="s">
        <v>13</v>
      </c>
    </row>
  </sheetData>
  <mergeCells count="7">
    <mergeCell ref="A1:L1"/>
    <mergeCell ref="A2:A3"/>
    <mergeCell ref="B2:B3"/>
    <mergeCell ref="C2:C3"/>
    <mergeCell ref="D2:F2"/>
    <mergeCell ref="G2:G3"/>
    <mergeCell ref="H2:L2"/>
  </mergeCells>
  <printOptions horizontalCentered="1"/>
  <pageMargins left="0.19685039370078741" right="0" top="0.54" bottom="0.36" header="0.31496062992125984" footer="0.16"/>
  <pageSetup paperSize="9" scale="49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сады26-27</vt:lpstr>
      <vt:lpstr>школы26-27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Киселёв Алексей Сергеевич</dc:creator>
  <cp:lastModifiedBy>Ижболдин Роман Иванович</cp:lastModifiedBy>
  <cp:lastPrinted>2026-02-25T06:50:58Z</cp:lastPrinted>
  <dcterms:created xsi:type="dcterms:W3CDTF">2021-11-29T13:54:18Z</dcterms:created>
  <dcterms:modified xsi:type="dcterms:W3CDTF">2026-02-25T07:37:18Z</dcterms:modified>
</cp:coreProperties>
</file>